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1.sz. kiadás feladatonként" sheetId="1" r:id="rId1"/>
  </sheets>
  <definedNames>
    <definedName name="_xlnm.Print_Area" localSheetId="0">'1.sz. kiadás feladatonként'!$A$1:$V$30</definedName>
  </definedNames>
  <calcPr fullCalcOnLoad="1"/>
</workbook>
</file>

<file path=xl/sharedStrings.xml><?xml version="1.0" encoding="utf-8"?>
<sst xmlns="http://schemas.openxmlformats.org/spreadsheetml/2006/main" count="57" uniqueCount="41">
  <si>
    <t>Kiadások</t>
  </si>
  <si>
    <t>Személyi juttatások</t>
  </si>
  <si>
    <t xml:space="preserve">Munkaadókat terhelő járulékok </t>
  </si>
  <si>
    <t xml:space="preserve">Dologi kiadások </t>
  </si>
  <si>
    <t xml:space="preserve">   - központi orvosi ügyelet</t>
  </si>
  <si>
    <t xml:space="preserve">   - állategészségügyi feladatok ellátása</t>
  </si>
  <si>
    <t xml:space="preserve">   - jogi feladatok ellátása</t>
  </si>
  <si>
    <t xml:space="preserve">   - díjak, költségek (bankköltség)</t>
  </si>
  <si>
    <t xml:space="preserve">   - reprezentációs kiadások</t>
  </si>
  <si>
    <t>Összesen</t>
  </si>
  <si>
    <t xml:space="preserve">   - légi-és földi szúnyoggyérítés</t>
  </si>
  <si>
    <t xml:space="preserve">   - üzemeltetési anyagok </t>
  </si>
  <si>
    <t>Dunakeszi Kistérség Társulása</t>
  </si>
  <si>
    <t>(Adatok: forintban)</t>
  </si>
  <si>
    <t>Feladat jellege: Kötelező</t>
  </si>
  <si>
    <t>Működési célú pénzeszközátadás ÁH belülre</t>
  </si>
  <si>
    <t>Eredeti előirányzat</t>
  </si>
  <si>
    <t xml:space="preserve"> - munkaszervezet bér- és járulékköltsége</t>
  </si>
  <si>
    <t xml:space="preserve"> - gazdasági feldatok ellátásának költsége</t>
  </si>
  <si>
    <t>MŰKÖDÉSI KIADÁSOK</t>
  </si>
  <si>
    <t>TARTALÉKOK</t>
  </si>
  <si>
    <t>011130</t>
  </si>
  <si>
    <t>018030</t>
  </si>
  <si>
    <t>066020</t>
  </si>
  <si>
    <t>072112</t>
  </si>
  <si>
    <t>Önkormányzatok és önk.hivatalok ig.tev</t>
  </si>
  <si>
    <t>Támogatási célú finanszírozási műveletek</t>
  </si>
  <si>
    <t>Város, községgazdálkodási egyéb szolgáltatások</t>
  </si>
  <si>
    <t xml:space="preserve"> Háziorvosi ügyeleti ellátás</t>
  </si>
  <si>
    <t>KÖLTSÉGVETÉSI KIADÁSOK</t>
  </si>
  <si>
    <t>ÉVES LÉTSZÁMELŐIRÁNYZAT</t>
  </si>
  <si>
    <t xml:space="preserve"> - integritás felelős  bér- és járulék költsége</t>
  </si>
  <si>
    <t xml:space="preserve">   -  reprezentációs kiadások  ÁFA</t>
  </si>
  <si>
    <t>KÖLTSÉGVETÉSI KIADÁSOK ELŐIRÁNYZATAI FELADATONKÉNT 2023. év</t>
  </si>
  <si>
    <t xml:space="preserve"> </t>
  </si>
  <si>
    <t>Módosítási javaslat</t>
  </si>
  <si>
    <t>Módosított előirányzat</t>
  </si>
  <si>
    <t xml:space="preserve"> - nyári napközis tábor támogatása Göd</t>
  </si>
  <si>
    <t xml:space="preserve"> - nyári napközis tábor támogatása DÓHSZK</t>
  </si>
  <si>
    <t>Módosított előirányzat 3.sz.mód.</t>
  </si>
  <si>
    <t>1. sz. melléklet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</si>
</sst>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_-* #,##0.0\ _F_t_-;\-* #,##0.0\ _F_t_-;_-* &quot;-&quot;??\ _F_t_-;_-@_-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#,##0_ ;\-#,##0\ "/>
    <numFmt numFmtId="174" formatCode="yyyy/mm/dd;@"/>
    <numFmt numFmtId="175" formatCode="#,##0.000"/>
    <numFmt numFmtId="176" formatCode="[$-40E]yyyy\.\ mmmm\ d\.\,\ dddd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E"/>
      <family val="0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6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0" fontId="42" fillId="0" borderId="10" xfId="0" applyFont="1" applyBorder="1" applyAlignment="1">
      <alignment/>
    </xf>
    <xf numFmtId="3" fontId="41" fillId="0" borderId="11" xfId="40" applyNumberFormat="1" applyFont="1" applyBorder="1" applyAlignment="1">
      <alignment/>
    </xf>
    <xf numFmtId="3" fontId="42" fillId="0" borderId="11" xfId="40" applyNumberFormat="1" applyFont="1" applyBorder="1" applyAlignment="1">
      <alignment/>
    </xf>
    <xf numFmtId="0" fontId="41" fillId="0" borderId="0" xfId="0" applyFont="1" applyBorder="1" applyAlignment="1">
      <alignment/>
    </xf>
    <xf numFmtId="3" fontId="41" fillId="0" borderId="0" xfId="40" applyNumberFormat="1" applyFont="1" applyBorder="1" applyAlignment="1">
      <alignment/>
    </xf>
    <xf numFmtId="165" fontId="41" fillId="0" borderId="12" xfId="40" applyFont="1" applyBorder="1" applyAlignment="1">
      <alignment/>
    </xf>
    <xf numFmtId="3" fontId="42" fillId="0" borderId="13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165" fontId="41" fillId="0" borderId="13" xfId="40" applyFont="1" applyBorder="1" applyAlignment="1">
      <alignment/>
    </xf>
    <xf numFmtId="3" fontId="42" fillId="0" borderId="11" xfId="40" applyNumberFormat="1" applyFont="1" applyFill="1" applyBorder="1" applyAlignment="1">
      <alignment/>
    </xf>
    <xf numFmtId="3" fontId="41" fillId="0" borderId="11" xfId="40" applyNumberFormat="1" applyFont="1" applyFill="1" applyBorder="1" applyAlignment="1">
      <alignment/>
    </xf>
    <xf numFmtId="3" fontId="41" fillId="0" borderId="14" xfId="40" applyNumberFormat="1" applyFont="1" applyFill="1" applyBorder="1" applyAlignment="1">
      <alignment/>
    </xf>
    <xf numFmtId="3" fontId="42" fillId="0" borderId="15" xfId="0" applyNumberFormat="1" applyFont="1" applyBorder="1" applyAlignment="1">
      <alignment/>
    </xf>
    <xf numFmtId="165" fontId="42" fillId="0" borderId="11" xfId="40" applyFont="1" applyFill="1" applyBorder="1" applyAlignment="1">
      <alignment/>
    </xf>
    <xf numFmtId="165" fontId="42" fillId="0" borderId="13" xfId="40" applyFont="1" applyBorder="1" applyAlignment="1">
      <alignment/>
    </xf>
    <xf numFmtId="165" fontId="42" fillId="0" borderId="11" xfId="40" applyFont="1" applyBorder="1" applyAlignment="1">
      <alignment/>
    </xf>
    <xf numFmtId="165" fontId="41" fillId="0" borderId="11" xfId="40" applyFont="1" applyBorder="1" applyAlignment="1">
      <alignment/>
    </xf>
    <xf numFmtId="0" fontId="42" fillId="0" borderId="16" xfId="0" applyFont="1" applyBorder="1" applyAlignment="1">
      <alignment/>
    </xf>
    <xf numFmtId="0" fontId="41" fillId="0" borderId="16" xfId="0" applyFont="1" applyBorder="1" applyAlignment="1">
      <alignment/>
    </xf>
    <xf numFmtId="0" fontId="42" fillId="0" borderId="17" xfId="0" applyFont="1" applyBorder="1" applyAlignment="1">
      <alignment/>
    </xf>
    <xf numFmtId="3" fontId="41" fillId="0" borderId="18" xfId="40" applyNumberFormat="1" applyFont="1" applyFill="1" applyBorder="1" applyAlignment="1">
      <alignment/>
    </xf>
    <xf numFmtId="3" fontId="42" fillId="0" borderId="18" xfId="40" applyNumberFormat="1" applyFont="1" applyFill="1" applyBorder="1" applyAlignment="1">
      <alignment/>
    </xf>
    <xf numFmtId="3" fontId="41" fillId="0" borderId="19" xfId="40" applyNumberFormat="1" applyFont="1" applyFill="1" applyBorder="1" applyAlignment="1">
      <alignment/>
    </xf>
    <xf numFmtId="3" fontId="42" fillId="0" borderId="20" xfId="0" applyNumberFormat="1" applyFont="1" applyBorder="1" applyAlignment="1">
      <alignment/>
    </xf>
    <xf numFmtId="3" fontId="42" fillId="0" borderId="21" xfId="40" applyNumberFormat="1" applyFont="1" applyFill="1" applyBorder="1" applyAlignment="1">
      <alignment/>
    </xf>
    <xf numFmtId="3" fontId="42" fillId="0" borderId="22" xfId="40" applyNumberFormat="1" applyFont="1" applyFill="1" applyBorder="1" applyAlignment="1">
      <alignment/>
    </xf>
    <xf numFmtId="3" fontId="41" fillId="0" borderId="21" xfId="40" applyNumberFormat="1" applyFont="1" applyFill="1" applyBorder="1" applyAlignment="1">
      <alignment/>
    </xf>
    <xf numFmtId="3" fontId="41" fillId="0" borderId="22" xfId="40" applyNumberFormat="1" applyFont="1" applyFill="1" applyBorder="1" applyAlignment="1">
      <alignment/>
    </xf>
    <xf numFmtId="3" fontId="42" fillId="0" borderId="23" xfId="0" applyNumberFormat="1" applyFont="1" applyBorder="1" applyAlignment="1">
      <alignment/>
    </xf>
    <xf numFmtId="3" fontId="42" fillId="0" borderId="24" xfId="0" applyNumberFormat="1" applyFont="1" applyBorder="1" applyAlignment="1">
      <alignment/>
    </xf>
    <xf numFmtId="3" fontId="42" fillId="0" borderId="25" xfId="40" applyNumberFormat="1" applyFont="1" applyFill="1" applyBorder="1" applyAlignment="1">
      <alignment/>
    </xf>
    <xf numFmtId="3" fontId="41" fillId="0" borderId="25" xfId="40" applyNumberFormat="1" applyFont="1" applyFill="1" applyBorder="1" applyAlignment="1">
      <alignment/>
    </xf>
    <xf numFmtId="3" fontId="42" fillId="0" borderId="26" xfId="40" applyNumberFormat="1" applyFont="1" applyBorder="1" applyAlignment="1">
      <alignment/>
    </xf>
    <xf numFmtId="3" fontId="41" fillId="0" borderId="26" xfId="40" applyNumberFormat="1" applyFont="1" applyBorder="1" applyAlignment="1">
      <alignment/>
    </xf>
    <xf numFmtId="3" fontId="42" fillId="0" borderId="27" xfId="0" applyNumberFormat="1" applyFont="1" applyBorder="1" applyAlignment="1">
      <alignment/>
    </xf>
    <xf numFmtId="3" fontId="42" fillId="0" borderId="21" xfId="40" applyNumberFormat="1" applyFont="1" applyBorder="1" applyAlignment="1">
      <alignment/>
    </xf>
    <xf numFmtId="3" fontId="42" fillId="0" borderId="22" xfId="40" applyNumberFormat="1" applyFont="1" applyBorder="1" applyAlignment="1">
      <alignment/>
    </xf>
    <xf numFmtId="3" fontId="41" fillId="0" borderId="21" xfId="40" applyNumberFormat="1" applyFont="1" applyBorder="1" applyAlignment="1">
      <alignment/>
    </xf>
    <xf numFmtId="3" fontId="41" fillId="0" borderId="22" xfId="40" applyNumberFormat="1" applyFont="1" applyBorder="1" applyAlignment="1">
      <alignment/>
    </xf>
    <xf numFmtId="165" fontId="41" fillId="0" borderId="21" xfId="40" applyFont="1" applyBorder="1" applyAlignment="1">
      <alignment/>
    </xf>
    <xf numFmtId="165" fontId="41" fillId="0" borderId="15" xfId="40" applyFont="1" applyBorder="1" applyAlignment="1">
      <alignment/>
    </xf>
    <xf numFmtId="0" fontId="42" fillId="0" borderId="28" xfId="0" applyFont="1" applyBorder="1" applyAlignment="1">
      <alignment/>
    </xf>
    <xf numFmtId="3" fontId="42" fillId="0" borderId="29" xfId="40" applyNumberFormat="1" applyFont="1" applyFill="1" applyBorder="1" applyAlignment="1">
      <alignment/>
    </xf>
    <xf numFmtId="3" fontId="42" fillId="0" borderId="14" xfId="40" applyNumberFormat="1" applyFont="1" applyFill="1" applyBorder="1" applyAlignment="1">
      <alignment/>
    </xf>
    <xf numFmtId="3" fontId="42" fillId="0" borderId="30" xfId="40" applyNumberFormat="1" applyFont="1" applyFill="1" applyBorder="1" applyAlignment="1">
      <alignment/>
    </xf>
    <xf numFmtId="3" fontId="42" fillId="0" borderId="31" xfId="40" applyNumberFormat="1" applyFont="1" applyFill="1" applyBorder="1" applyAlignment="1">
      <alignment/>
    </xf>
    <xf numFmtId="3" fontId="42" fillId="0" borderId="19" xfId="40" applyNumberFormat="1" applyFont="1" applyFill="1" applyBorder="1" applyAlignment="1">
      <alignment/>
    </xf>
    <xf numFmtId="3" fontId="42" fillId="0" borderId="29" xfId="40" applyNumberFormat="1" applyFont="1" applyBorder="1" applyAlignment="1">
      <alignment/>
    </xf>
    <xf numFmtId="3" fontId="42" fillId="0" borderId="14" xfId="40" applyNumberFormat="1" applyFont="1" applyBorder="1" applyAlignment="1">
      <alignment/>
    </xf>
    <xf numFmtId="3" fontId="42" fillId="0" borderId="30" xfId="40" applyNumberFormat="1" applyFont="1" applyBorder="1" applyAlignment="1">
      <alignment/>
    </xf>
    <xf numFmtId="3" fontId="42" fillId="0" borderId="32" xfId="40" applyNumberFormat="1" applyFont="1" applyBorder="1" applyAlignment="1">
      <alignment/>
    </xf>
    <xf numFmtId="0" fontId="42" fillId="0" borderId="33" xfId="0" applyFont="1" applyBorder="1" applyAlignment="1">
      <alignment/>
    </xf>
    <xf numFmtId="3" fontId="42" fillId="0" borderId="34" xfId="0" applyNumberFormat="1" applyFont="1" applyBorder="1" applyAlignment="1">
      <alignment/>
    </xf>
    <xf numFmtId="3" fontId="42" fillId="0" borderId="35" xfId="0" applyNumberFormat="1" applyFont="1" applyBorder="1" applyAlignment="1">
      <alignment/>
    </xf>
    <xf numFmtId="3" fontId="42" fillId="0" borderId="36" xfId="0" applyNumberFormat="1" applyFont="1" applyBorder="1" applyAlignment="1">
      <alignment/>
    </xf>
    <xf numFmtId="3" fontId="42" fillId="0" borderId="37" xfId="0" applyNumberFormat="1" applyFont="1" applyBorder="1" applyAlignment="1">
      <alignment/>
    </xf>
    <xf numFmtId="3" fontId="42" fillId="0" borderId="38" xfId="0" applyNumberFormat="1" applyFont="1" applyBorder="1" applyAlignment="1">
      <alignment/>
    </xf>
    <xf numFmtId="3" fontId="41" fillId="0" borderId="39" xfId="40" applyNumberFormat="1" applyFont="1" applyBorder="1" applyAlignment="1">
      <alignment/>
    </xf>
    <xf numFmtId="166" fontId="41" fillId="0" borderId="0" xfId="40" applyNumberFormat="1" applyFont="1" applyAlignment="1">
      <alignment/>
    </xf>
    <xf numFmtId="166" fontId="41" fillId="0" borderId="0" xfId="40" applyNumberFormat="1" applyFont="1" applyBorder="1" applyAlignment="1">
      <alignment/>
    </xf>
    <xf numFmtId="166" fontId="42" fillId="0" borderId="0" xfId="40" applyNumberFormat="1" applyFont="1" applyBorder="1" applyAlignment="1">
      <alignment/>
    </xf>
    <xf numFmtId="166" fontId="41" fillId="0" borderId="0" xfId="0" applyNumberFormat="1" applyFont="1" applyBorder="1" applyAlignment="1">
      <alignment/>
    </xf>
    <xf numFmtId="0" fontId="42" fillId="0" borderId="0" xfId="0" applyFont="1" applyAlignment="1">
      <alignment horizontal="center" vertical="center"/>
    </xf>
    <xf numFmtId="166" fontId="42" fillId="0" borderId="0" xfId="40" applyNumberFormat="1" applyFont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 quotePrefix="1">
      <alignment/>
    </xf>
    <xf numFmtId="3" fontId="43" fillId="0" borderId="40" xfId="0" applyNumberFormat="1" applyFont="1" applyBorder="1" applyAlignment="1">
      <alignment horizontal="center" vertical="center" wrapText="1"/>
    </xf>
    <xf numFmtId="3" fontId="43" fillId="0" borderId="41" xfId="0" applyNumberFormat="1" applyFont="1" applyBorder="1" applyAlignment="1">
      <alignment horizontal="center" vertical="center" wrapText="1"/>
    </xf>
    <xf numFmtId="3" fontId="43" fillId="0" borderId="42" xfId="0" applyNumberFormat="1" applyFont="1" applyBorder="1" applyAlignment="1">
      <alignment horizontal="center" vertical="center" wrapText="1"/>
    </xf>
    <xf numFmtId="3" fontId="43" fillId="0" borderId="43" xfId="0" applyNumberFormat="1" applyFont="1" applyBorder="1" applyAlignment="1">
      <alignment horizontal="center" vertical="center" wrapText="1"/>
    </xf>
    <xf numFmtId="3" fontId="43" fillId="0" borderId="44" xfId="0" applyNumberFormat="1" applyFont="1" applyBorder="1" applyAlignment="1">
      <alignment horizontal="center" vertical="center" wrapText="1"/>
    </xf>
    <xf numFmtId="3" fontId="42" fillId="0" borderId="45" xfId="0" applyNumberFormat="1" applyFont="1" applyBorder="1" applyAlignment="1">
      <alignment/>
    </xf>
    <xf numFmtId="3" fontId="42" fillId="0" borderId="46" xfId="0" applyNumberFormat="1" applyFont="1" applyBorder="1" applyAlignment="1">
      <alignment/>
    </xf>
    <xf numFmtId="3" fontId="42" fillId="0" borderId="41" xfId="40" applyNumberFormat="1" applyFont="1" applyFill="1" applyBorder="1" applyAlignment="1">
      <alignment/>
    </xf>
    <xf numFmtId="3" fontId="42" fillId="0" borderId="42" xfId="40" applyNumberFormat="1" applyFont="1" applyFill="1" applyBorder="1" applyAlignment="1">
      <alignment/>
    </xf>
    <xf numFmtId="165" fontId="42" fillId="0" borderId="14" xfId="40" applyFont="1" applyFill="1" applyBorder="1" applyAlignment="1">
      <alignment/>
    </xf>
    <xf numFmtId="165" fontId="42" fillId="0" borderId="21" xfId="40" applyFont="1" applyFill="1" applyBorder="1" applyAlignment="1">
      <alignment/>
    </xf>
    <xf numFmtId="165" fontId="42" fillId="0" borderId="14" xfId="40" applyFont="1" applyBorder="1" applyAlignment="1">
      <alignment/>
    </xf>
    <xf numFmtId="0" fontId="43" fillId="0" borderId="2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49" fontId="43" fillId="0" borderId="47" xfId="0" applyNumberFormat="1" applyFont="1" applyBorder="1" applyAlignment="1">
      <alignment horizontal="center" vertical="center"/>
    </xf>
    <xf numFmtId="49" fontId="43" fillId="0" borderId="48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49" xfId="0" applyFont="1" applyBorder="1" applyAlignment="1">
      <alignment horizontal="center" vertical="center" wrapText="1"/>
    </xf>
    <xf numFmtId="49" fontId="43" fillId="0" borderId="50" xfId="0" applyNumberFormat="1" applyFont="1" applyBorder="1" applyAlignment="1">
      <alignment horizontal="center" vertical="center"/>
    </xf>
    <xf numFmtId="49" fontId="43" fillId="0" borderId="51" xfId="0" applyNumberFormat="1" applyFont="1" applyBorder="1" applyAlignment="1">
      <alignment horizontal="center" vertical="center"/>
    </xf>
    <xf numFmtId="49" fontId="43" fillId="0" borderId="52" xfId="0" applyNumberFormat="1" applyFont="1" applyBorder="1" applyAlignment="1">
      <alignment horizontal="center" vertical="center"/>
    </xf>
    <xf numFmtId="49" fontId="43" fillId="0" borderId="53" xfId="0" applyNumberFormat="1" applyFont="1" applyBorder="1" applyAlignment="1">
      <alignment horizontal="center" vertical="center"/>
    </xf>
    <xf numFmtId="49" fontId="43" fillId="0" borderId="54" xfId="0" applyNumberFormat="1" applyFont="1" applyBorder="1" applyAlignment="1">
      <alignment horizontal="center" vertical="center"/>
    </xf>
    <xf numFmtId="49" fontId="43" fillId="0" borderId="55" xfId="0" applyNumberFormat="1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6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3"/>
  <sheetViews>
    <sheetView tabSelected="1" workbookViewId="0" topLeftCell="A1">
      <selection activeCell="I33" sqref="I33"/>
    </sheetView>
  </sheetViews>
  <sheetFormatPr defaultColWidth="8.8515625" defaultRowHeight="15"/>
  <cols>
    <col min="1" max="1" width="42.421875" style="1" customWidth="1"/>
    <col min="2" max="2" width="12.57421875" style="1" customWidth="1"/>
    <col min="3" max="3" width="12.8515625" style="1" customWidth="1"/>
    <col min="4" max="4" width="13.00390625" style="1" customWidth="1"/>
    <col min="5" max="5" width="13.28125" style="1" customWidth="1"/>
    <col min="6" max="6" width="12.28125" style="1" customWidth="1"/>
    <col min="7" max="7" width="12.8515625" style="1" customWidth="1"/>
    <col min="8" max="8" width="11.421875" style="1" customWidth="1"/>
    <col min="9" max="9" width="12.57421875" style="1" customWidth="1"/>
    <col min="10" max="10" width="13.140625" style="1" customWidth="1"/>
    <col min="11" max="11" width="13.28125" style="1" customWidth="1"/>
    <col min="12" max="12" width="11.421875" style="1" customWidth="1"/>
    <col min="13" max="13" width="12.140625" style="1" customWidth="1"/>
    <col min="14" max="17" width="11.421875" style="1" customWidth="1"/>
    <col min="18" max="18" width="14.140625" style="1" customWidth="1"/>
    <col min="19" max="19" width="13.7109375" style="1" customWidth="1"/>
    <col min="20" max="20" width="13.28125" style="1" customWidth="1"/>
    <col min="21" max="21" width="12.00390625" style="1" bestFit="1" customWidth="1"/>
    <col min="22" max="22" width="16.00390625" style="1" customWidth="1"/>
    <col min="23" max="23" width="13.57421875" style="1" bestFit="1" customWidth="1"/>
    <col min="24" max="24" width="8.8515625" style="1" customWidth="1"/>
    <col min="25" max="25" width="15.140625" style="62" bestFit="1" customWidth="1"/>
    <col min="26" max="26" width="10.00390625" style="1" bestFit="1" customWidth="1"/>
    <col min="27" max="27" width="11.00390625" style="1" bestFit="1" customWidth="1"/>
    <col min="28" max="28" width="15.140625" style="1" bestFit="1" customWidth="1"/>
    <col min="29" max="29" width="12.421875" style="1" bestFit="1" customWidth="1"/>
    <col min="30" max="16384" width="8.8515625" style="1" customWidth="1"/>
  </cols>
  <sheetData>
    <row r="1" spans="1:22" ht="15">
      <c r="A1" s="1" t="s">
        <v>12</v>
      </c>
      <c r="V1" s="3" t="s">
        <v>40</v>
      </c>
    </row>
    <row r="2" ht="15">
      <c r="V2" s="3"/>
    </row>
    <row r="3" spans="1:22" ht="15">
      <c r="A3" s="88" t="s">
        <v>33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ht="15">
      <c r="A4" s="89" t="s">
        <v>13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ht="15.75" thickBot="1"/>
    <row r="6" spans="1:25" s="66" customFormat="1" ht="12" customHeight="1" thickTop="1">
      <c r="A6" s="97" t="s">
        <v>0</v>
      </c>
      <c r="B6" s="85" t="s">
        <v>21</v>
      </c>
      <c r="C6" s="86"/>
      <c r="D6" s="86"/>
      <c r="E6" s="86"/>
      <c r="F6" s="85" t="s">
        <v>23</v>
      </c>
      <c r="G6" s="86"/>
      <c r="H6" s="86"/>
      <c r="I6" s="86"/>
      <c r="J6" s="85" t="s">
        <v>24</v>
      </c>
      <c r="K6" s="86"/>
      <c r="L6" s="86"/>
      <c r="M6" s="86"/>
      <c r="N6" s="85" t="s">
        <v>22</v>
      </c>
      <c r="O6" s="86"/>
      <c r="P6" s="86"/>
      <c r="Q6" s="86"/>
      <c r="R6" s="91" t="s">
        <v>9</v>
      </c>
      <c r="S6" s="92"/>
      <c r="T6" s="92"/>
      <c r="U6" s="93"/>
      <c r="V6" s="100" t="s">
        <v>14</v>
      </c>
      <c r="Y6" s="67"/>
    </row>
    <row r="7" spans="1:25" s="66" customFormat="1" ht="23.25" customHeight="1">
      <c r="A7" s="98"/>
      <c r="B7" s="82" t="s">
        <v>25</v>
      </c>
      <c r="C7" s="83"/>
      <c r="D7" s="83"/>
      <c r="E7" s="87"/>
      <c r="F7" s="82" t="s">
        <v>27</v>
      </c>
      <c r="G7" s="83"/>
      <c r="H7" s="83"/>
      <c r="I7" s="84"/>
      <c r="J7" s="82" t="s">
        <v>28</v>
      </c>
      <c r="K7" s="83"/>
      <c r="L7" s="83"/>
      <c r="M7" s="87"/>
      <c r="N7" s="90" t="s">
        <v>26</v>
      </c>
      <c r="O7" s="90"/>
      <c r="P7" s="90"/>
      <c r="Q7" s="90"/>
      <c r="R7" s="94"/>
      <c r="S7" s="95"/>
      <c r="T7" s="95"/>
      <c r="U7" s="96"/>
      <c r="V7" s="101"/>
      <c r="Y7" s="67"/>
    </row>
    <row r="8" spans="1:25" s="66" customFormat="1" ht="39" thickBot="1">
      <c r="A8" s="99"/>
      <c r="B8" s="70" t="s">
        <v>16</v>
      </c>
      <c r="C8" s="71" t="s">
        <v>39</v>
      </c>
      <c r="D8" s="71" t="s">
        <v>35</v>
      </c>
      <c r="E8" s="72" t="s">
        <v>36</v>
      </c>
      <c r="F8" s="70" t="s">
        <v>16</v>
      </c>
      <c r="G8" s="71" t="s">
        <v>39</v>
      </c>
      <c r="H8" s="71" t="s">
        <v>35</v>
      </c>
      <c r="I8" s="73" t="s">
        <v>36</v>
      </c>
      <c r="J8" s="70" t="s">
        <v>16</v>
      </c>
      <c r="K8" s="71" t="s">
        <v>39</v>
      </c>
      <c r="L8" s="71" t="s">
        <v>35</v>
      </c>
      <c r="M8" s="72" t="s">
        <v>36</v>
      </c>
      <c r="N8" s="74" t="s">
        <v>16</v>
      </c>
      <c r="O8" s="71" t="s">
        <v>39</v>
      </c>
      <c r="P8" s="71" t="s">
        <v>35</v>
      </c>
      <c r="Q8" s="73" t="s">
        <v>36</v>
      </c>
      <c r="R8" s="70" t="s">
        <v>16</v>
      </c>
      <c r="S8" s="71" t="s">
        <v>39</v>
      </c>
      <c r="T8" s="71" t="s">
        <v>35</v>
      </c>
      <c r="U8" s="72" t="s">
        <v>36</v>
      </c>
      <c r="V8" s="102"/>
      <c r="Y8" s="67"/>
    </row>
    <row r="9" spans="1:22" ht="15.75" thickTop="1">
      <c r="A9" s="55" t="s">
        <v>19</v>
      </c>
      <c r="B9" s="56"/>
      <c r="C9" s="57"/>
      <c r="D9" s="57"/>
      <c r="E9" s="58"/>
      <c r="F9" s="56"/>
      <c r="G9" s="57"/>
      <c r="H9" s="57"/>
      <c r="I9" s="59"/>
      <c r="J9" s="56"/>
      <c r="K9" s="57"/>
      <c r="L9" s="57"/>
      <c r="M9" s="58"/>
      <c r="N9" s="60"/>
      <c r="O9" s="57"/>
      <c r="P9" s="75"/>
      <c r="Q9" s="76"/>
      <c r="R9" s="56"/>
      <c r="S9" s="57"/>
      <c r="T9" s="57"/>
      <c r="U9" s="58"/>
      <c r="V9" s="61"/>
    </row>
    <row r="10" spans="1:23" ht="15">
      <c r="A10" s="21" t="s">
        <v>1</v>
      </c>
      <c r="B10" s="28">
        <f>SUM(B11)</f>
        <v>170000</v>
      </c>
      <c r="C10" s="13">
        <v>280000</v>
      </c>
      <c r="D10" s="13"/>
      <c r="E10" s="29">
        <f>SUM(C10:D10)</f>
        <v>280000</v>
      </c>
      <c r="F10" s="30"/>
      <c r="G10" s="13"/>
      <c r="H10" s="13"/>
      <c r="I10" s="34"/>
      <c r="J10" s="30"/>
      <c r="K10" s="13"/>
      <c r="L10" s="13"/>
      <c r="M10" s="29"/>
      <c r="N10" s="24"/>
      <c r="O10" s="13"/>
      <c r="P10" s="13"/>
      <c r="Q10" s="29"/>
      <c r="R10" s="39">
        <f>+B10+F10+J10+N10</f>
        <v>170000</v>
      </c>
      <c r="S10" s="6">
        <f>+C10+G10+K10+O10</f>
        <v>280000</v>
      </c>
      <c r="T10" s="19">
        <v>0</v>
      </c>
      <c r="U10" s="40">
        <f aca="true" t="shared" si="0" ref="U10:U27">+E10+I10+M10+Q10</f>
        <v>280000</v>
      </c>
      <c r="V10" s="36">
        <f>+U10</f>
        <v>280000</v>
      </c>
      <c r="W10" s="2"/>
    </row>
    <row r="11" spans="1:23" ht="15">
      <c r="A11" s="68" t="s">
        <v>8</v>
      </c>
      <c r="B11" s="30">
        <v>170000</v>
      </c>
      <c r="C11" s="14">
        <v>280000</v>
      </c>
      <c r="D11" s="14"/>
      <c r="E11" s="31">
        <f>SUM(C11:D11)</f>
        <v>280000</v>
      </c>
      <c r="F11" s="30"/>
      <c r="G11" s="14"/>
      <c r="H11" s="14"/>
      <c r="I11" s="35"/>
      <c r="J11" s="30"/>
      <c r="K11" s="14"/>
      <c r="L11" s="14"/>
      <c r="M11" s="31"/>
      <c r="N11" s="24"/>
      <c r="O11" s="14"/>
      <c r="P11" s="14"/>
      <c r="Q11" s="31"/>
      <c r="R11" s="41">
        <f aca="true" t="shared" si="1" ref="R11:R27">+B11+F11+J11+N11</f>
        <v>170000</v>
      </c>
      <c r="S11" s="5">
        <f aca="true" t="shared" si="2" ref="S11:S27">+C11+G11+K11+O11</f>
        <v>280000</v>
      </c>
      <c r="T11" s="20"/>
      <c r="U11" s="42">
        <f t="shared" si="0"/>
        <v>280000</v>
      </c>
      <c r="V11" s="37">
        <f aca="true" t="shared" si="3" ref="V11:V27">+U11</f>
        <v>280000</v>
      </c>
      <c r="W11" s="2"/>
    </row>
    <row r="12" spans="1:23" ht="15">
      <c r="A12" s="22" t="s">
        <v>2</v>
      </c>
      <c r="B12" s="28">
        <v>104237</v>
      </c>
      <c r="C12" s="13">
        <v>170398</v>
      </c>
      <c r="D12" s="13"/>
      <c r="E12" s="29">
        <f>SUM(C12:D12)</f>
        <v>170398</v>
      </c>
      <c r="F12" s="30"/>
      <c r="G12" s="13"/>
      <c r="H12" s="13"/>
      <c r="I12" s="34"/>
      <c r="J12" s="30"/>
      <c r="K12" s="13"/>
      <c r="L12" s="13"/>
      <c r="M12" s="29"/>
      <c r="N12" s="24"/>
      <c r="O12" s="13"/>
      <c r="P12" s="13"/>
      <c r="Q12" s="29"/>
      <c r="R12" s="39">
        <f t="shared" si="1"/>
        <v>104237</v>
      </c>
      <c r="S12" s="6">
        <f t="shared" si="2"/>
        <v>170398</v>
      </c>
      <c r="T12" s="19">
        <v>0</v>
      </c>
      <c r="U12" s="40">
        <f t="shared" si="0"/>
        <v>170398</v>
      </c>
      <c r="V12" s="36">
        <f t="shared" si="3"/>
        <v>170398</v>
      </c>
      <c r="W12" s="2"/>
    </row>
    <row r="13" spans="1:23" ht="15">
      <c r="A13" s="21" t="s">
        <v>3</v>
      </c>
      <c r="B13" s="28">
        <f>SUM(B14:B20)</f>
        <v>2471900</v>
      </c>
      <c r="C13" s="28">
        <v>2477400</v>
      </c>
      <c r="D13" s="28"/>
      <c r="E13" s="29">
        <f>SUM(C13:D13)</f>
        <v>2477400</v>
      </c>
      <c r="F13" s="28">
        <f>SUM(F14:F20)</f>
        <v>18461264</v>
      </c>
      <c r="G13" s="13">
        <v>20543206</v>
      </c>
      <c r="H13" s="17">
        <v>0</v>
      </c>
      <c r="I13" s="34">
        <f>SUM(G13:H13)</f>
        <v>20543206</v>
      </c>
      <c r="J13" s="28">
        <f>SUM(J14:J20)</f>
        <v>56524000</v>
      </c>
      <c r="K13" s="28">
        <v>60532000</v>
      </c>
      <c r="L13" s="80">
        <v>0</v>
      </c>
      <c r="M13" s="29">
        <f>SUM(K13:L13)</f>
        <v>60532000</v>
      </c>
      <c r="N13" s="25"/>
      <c r="O13" s="13"/>
      <c r="P13" s="13"/>
      <c r="Q13" s="29"/>
      <c r="R13" s="39">
        <f t="shared" si="1"/>
        <v>77457164</v>
      </c>
      <c r="S13" s="6">
        <f t="shared" si="2"/>
        <v>83552606</v>
      </c>
      <c r="T13" s="19">
        <v>0</v>
      </c>
      <c r="U13" s="40">
        <f t="shared" si="0"/>
        <v>83552606</v>
      </c>
      <c r="V13" s="36">
        <f t="shared" si="3"/>
        <v>83552606</v>
      </c>
      <c r="W13" s="2"/>
    </row>
    <row r="14" spans="1:23" ht="15">
      <c r="A14" s="68" t="s">
        <v>4</v>
      </c>
      <c r="B14" s="30"/>
      <c r="C14" s="14"/>
      <c r="D14" s="14"/>
      <c r="E14" s="31"/>
      <c r="F14" s="30"/>
      <c r="G14" s="14"/>
      <c r="H14" s="14"/>
      <c r="I14" s="35"/>
      <c r="J14" s="30">
        <v>56524000</v>
      </c>
      <c r="K14" s="14">
        <v>60532000</v>
      </c>
      <c r="L14" s="14"/>
      <c r="M14" s="31">
        <f>SUM(K14:L14)</f>
        <v>60532000</v>
      </c>
      <c r="N14" s="24"/>
      <c r="O14" s="14"/>
      <c r="P14" s="14"/>
      <c r="Q14" s="31"/>
      <c r="R14" s="41">
        <f t="shared" si="1"/>
        <v>56524000</v>
      </c>
      <c r="S14" s="5">
        <f t="shared" si="2"/>
        <v>60532000</v>
      </c>
      <c r="T14" s="5"/>
      <c r="U14" s="42">
        <f t="shared" si="0"/>
        <v>60532000</v>
      </c>
      <c r="V14" s="37">
        <f t="shared" si="3"/>
        <v>60532000</v>
      </c>
      <c r="W14" s="2"/>
    </row>
    <row r="15" spans="1:23" ht="15">
      <c r="A15" s="68" t="s">
        <v>5</v>
      </c>
      <c r="B15" s="30"/>
      <c r="C15" s="14"/>
      <c r="D15" s="14"/>
      <c r="E15" s="31"/>
      <c r="F15" s="30">
        <v>15286264</v>
      </c>
      <c r="G15" s="14">
        <v>15286264</v>
      </c>
      <c r="H15" s="14"/>
      <c r="I15" s="35">
        <f>SUM(G15:H15)</f>
        <v>15286264</v>
      </c>
      <c r="J15" s="30"/>
      <c r="K15" s="14"/>
      <c r="L15" s="14"/>
      <c r="M15" s="31"/>
      <c r="N15" s="24"/>
      <c r="O15" s="14"/>
      <c r="P15" s="14"/>
      <c r="Q15" s="31"/>
      <c r="R15" s="41">
        <f t="shared" si="1"/>
        <v>15286264</v>
      </c>
      <c r="S15" s="5">
        <f t="shared" si="2"/>
        <v>15286264</v>
      </c>
      <c r="T15" s="20"/>
      <c r="U15" s="42">
        <f t="shared" si="0"/>
        <v>15286264</v>
      </c>
      <c r="V15" s="37">
        <f t="shared" si="3"/>
        <v>15286264</v>
      </c>
      <c r="W15" s="2"/>
    </row>
    <row r="16" spans="1:23" ht="15">
      <c r="A16" s="68" t="s">
        <v>6</v>
      </c>
      <c r="B16" s="30">
        <v>2106000</v>
      </c>
      <c r="C16" s="14">
        <v>2106000</v>
      </c>
      <c r="D16" s="14"/>
      <c r="E16" s="31">
        <f>SUM(C16:D16)</f>
        <v>2106000</v>
      </c>
      <c r="F16" s="30"/>
      <c r="G16" s="14"/>
      <c r="H16" s="14"/>
      <c r="I16" s="35"/>
      <c r="J16" s="30"/>
      <c r="K16" s="14"/>
      <c r="L16" s="14"/>
      <c r="M16" s="31"/>
      <c r="N16" s="24"/>
      <c r="O16" s="14"/>
      <c r="P16" s="14"/>
      <c r="Q16" s="31"/>
      <c r="R16" s="41">
        <f t="shared" si="1"/>
        <v>2106000</v>
      </c>
      <c r="S16" s="5">
        <f t="shared" si="2"/>
        <v>2106000</v>
      </c>
      <c r="T16" s="20"/>
      <c r="U16" s="42">
        <f t="shared" si="0"/>
        <v>2106000</v>
      </c>
      <c r="V16" s="37">
        <f t="shared" si="3"/>
        <v>2106000</v>
      </c>
      <c r="W16" s="2"/>
    </row>
    <row r="17" spans="1:23" ht="15">
      <c r="A17" s="68" t="s">
        <v>10</v>
      </c>
      <c r="B17" s="30"/>
      <c r="C17" s="14"/>
      <c r="D17" s="14"/>
      <c r="E17" s="31"/>
      <c r="F17" s="30">
        <v>3175000</v>
      </c>
      <c r="G17" s="14">
        <v>5256942</v>
      </c>
      <c r="H17" s="14"/>
      <c r="I17" s="35">
        <f>SUM(G17:H17)</f>
        <v>5256942</v>
      </c>
      <c r="J17" s="30"/>
      <c r="K17" s="14"/>
      <c r="L17" s="14"/>
      <c r="M17" s="31"/>
      <c r="N17" s="24"/>
      <c r="O17" s="14"/>
      <c r="P17" s="14"/>
      <c r="Q17" s="31"/>
      <c r="R17" s="41">
        <f t="shared" si="1"/>
        <v>3175000</v>
      </c>
      <c r="S17" s="5">
        <f t="shared" si="2"/>
        <v>5256942</v>
      </c>
      <c r="T17" s="20"/>
      <c r="U17" s="42">
        <f t="shared" si="0"/>
        <v>5256942</v>
      </c>
      <c r="V17" s="37">
        <f t="shared" si="3"/>
        <v>5256942</v>
      </c>
      <c r="W17" s="2"/>
    </row>
    <row r="18" spans="1:28" ht="15">
      <c r="A18" s="68" t="s">
        <v>11</v>
      </c>
      <c r="B18" s="30">
        <v>20000</v>
      </c>
      <c r="C18" s="14">
        <v>20000</v>
      </c>
      <c r="D18" s="14">
        <v>3437</v>
      </c>
      <c r="E18" s="31">
        <f>SUM(C18:D18)</f>
        <v>23437</v>
      </c>
      <c r="F18" s="30"/>
      <c r="G18" s="14"/>
      <c r="H18" s="14"/>
      <c r="I18" s="35"/>
      <c r="J18" s="30"/>
      <c r="K18" s="14"/>
      <c r="L18" s="14"/>
      <c r="M18" s="31"/>
      <c r="N18" s="24"/>
      <c r="O18" s="14"/>
      <c r="P18" s="14"/>
      <c r="Q18" s="31"/>
      <c r="R18" s="41">
        <f t="shared" si="1"/>
        <v>20000</v>
      </c>
      <c r="S18" s="5">
        <f t="shared" si="2"/>
        <v>20000</v>
      </c>
      <c r="T18" s="5">
        <f>+D18+H18+L18+P18</f>
        <v>3437</v>
      </c>
      <c r="U18" s="42">
        <f t="shared" si="0"/>
        <v>23437</v>
      </c>
      <c r="V18" s="37">
        <f t="shared" si="3"/>
        <v>23437</v>
      </c>
      <c r="W18" s="2"/>
      <c r="Z18" s="2"/>
      <c r="AA18" s="2"/>
      <c r="AB18" s="2"/>
    </row>
    <row r="19" spans="1:23" ht="15">
      <c r="A19" s="68" t="s">
        <v>7</v>
      </c>
      <c r="B19" s="30">
        <v>300000</v>
      </c>
      <c r="C19" s="14">
        <v>300000</v>
      </c>
      <c r="D19" s="14">
        <v>-3437</v>
      </c>
      <c r="E19" s="31">
        <f>SUM(C19:D19)</f>
        <v>296563</v>
      </c>
      <c r="F19" s="30"/>
      <c r="G19" s="14"/>
      <c r="H19" s="14"/>
      <c r="I19" s="35"/>
      <c r="J19" s="30"/>
      <c r="K19" s="14"/>
      <c r="L19" s="14"/>
      <c r="M19" s="31"/>
      <c r="N19" s="24"/>
      <c r="O19" s="14"/>
      <c r="P19" s="14"/>
      <c r="Q19" s="31"/>
      <c r="R19" s="41">
        <f t="shared" si="1"/>
        <v>300000</v>
      </c>
      <c r="S19" s="5">
        <f t="shared" si="2"/>
        <v>300000</v>
      </c>
      <c r="T19" s="5">
        <f>+D19+H19+L19+P19</f>
        <v>-3437</v>
      </c>
      <c r="U19" s="42">
        <f t="shared" si="0"/>
        <v>296563</v>
      </c>
      <c r="V19" s="37">
        <f t="shared" si="3"/>
        <v>296563</v>
      </c>
      <c r="W19" s="2"/>
    </row>
    <row r="20" spans="1:23" ht="15">
      <c r="A20" s="68" t="s">
        <v>32</v>
      </c>
      <c r="B20" s="30">
        <v>45900</v>
      </c>
      <c r="C20" s="14">
        <v>51400</v>
      </c>
      <c r="D20" s="14"/>
      <c r="E20" s="31">
        <f>SUM(C20:D20)</f>
        <v>51400</v>
      </c>
      <c r="F20" s="30"/>
      <c r="G20" s="14"/>
      <c r="H20" s="14"/>
      <c r="I20" s="35"/>
      <c r="J20" s="30"/>
      <c r="K20" s="14"/>
      <c r="L20" s="14"/>
      <c r="M20" s="31"/>
      <c r="N20" s="24"/>
      <c r="O20" s="14"/>
      <c r="P20" s="14"/>
      <c r="Q20" s="31"/>
      <c r="R20" s="41">
        <f t="shared" si="1"/>
        <v>45900</v>
      </c>
      <c r="S20" s="5">
        <f t="shared" si="2"/>
        <v>51400</v>
      </c>
      <c r="T20" s="5"/>
      <c r="U20" s="42">
        <f t="shared" si="0"/>
        <v>51400</v>
      </c>
      <c r="V20" s="37">
        <f t="shared" si="3"/>
        <v>51400</v>
      </c>
      <c r="W20" s="2"/>
    </row>
    <row r="21" spans="1:29" ht="15">
      <c r="A21" s="21" t="s">
        <v>15</v>
      </c>
      <c r="B21" s="28"/>
      <c r="C21" s="13"/>
      <c r="D21" s="13"/>
      <c r="E21" s="29"/>
      <c r="F21" s="28"/>
      <c r="G21" s="13"/>
      <c r="H21" s="13"/>
      <c r="I21" s="34"/>
      <c r="J21" s="28"/>
      <c r="K21" s="13"/>
      <c r="L21" s="13"/>
      <c r="M21" s="29"/>
      <c r="N21" s="25">
        <f>SUM(N22:N26)</f>
        <v>7306892</v>
      </c>
      <c r="O21" s="13">
        <v>9946892</v>
      </c>
      <c r="P21" s="17">
        <v>0</v>
      </c>
      <c r="Q21" s="29">
        <f aca="true" t="shared" si="4" ref="Q21:Q26">SUM(O21:P21)</f>
        <v>9946892</v>
      </c>
      <c r="R21" s="39">
        <f t="shared" si="1"/>
        <v>7306892</v>
      </c>
      <c r="S21" s="6">
        <f t="shared" si="2"/>
        <v>9946892</v>
      </c>
      <c r="T21" s="20">
        <v>0</v>
      </c>
      <c r="U21" s="40">
        <f t="shared" si="0"/>
        <v>9946892</v>
      </c>
      <c r="V21" s="36">
        <f t="shared" si="3"/>
        <v>9946892</v>
      </c>
      <c r="W21" s="2"/>
      <c r="AB21" s="62"/>
      <c r="AC21" s="2"/>
    </row>
    <row r="22" spans="1:26" ht="15">
      <c r="A22" s="69" t="s">
        <v>17</v>
      </c>
      <c r="B22" s="28"/>
      <c r="C22" s="13"/>
      <c r="D22" s="13"/>
      <c r="E22" s="29"/>
      <c r="F22" s="28"/>
      <c r="G22" s="13"/>
      <c r="H22" s="13"/>
      <c r="I22" s="34"/>
      <c r="J22" s="28"/>
      <c r="K22" s="13"/>
      <c r="L22" s="13"/>
      <c r="M22" s="29"/>
      <c r="N22" s="24">
        <v>5857920</v>
      </c>
      <c r="O22" s="14">
        <v>5857920</v>
      </c>
      <c r="P22" s="13"/>
      <c r="Q22" s="31">
        <f t="shared" si="4"/>
        <v>5857920</v>
      </c>
      <c r="R22" s="41">
        <f t="shared" si="1"/>
        <v>5857920</v>
      </c>
      <c r="S22" s="5">
        <f t="shared" si="2"/>
        <v>5857920</v>
      </c>
      <c r="T22" s="20"/>
      <c r="U22" s="42">
        <f t="shared" si="0"/>
        <v>5857920</v>
      </c>
      <c r="V22" s="37">
        <f t="shared" si="3"/>
        <v>5857920</v>
      </c>
      <c r="W22" s="2"/>
      <c r="X22" s="7"/>
      <c r="Y22" s="63"/>
      <c r="Z22" s="7"/>
    </row>
    <row r="23" spans="1:29" ht="15">
      <c r="A23" s="69" t="s">
        <v>18</v>
      </c>
      <c r="B23" s="30"/>
      <c r="C23" s="14"/>
      <c r="D23" s="14"/>
      <c r="E23" s="31"/>
      <c r="F23" s="30"/>
      <c r="G23" s="14"/>
      <c r="H23" s="14"/>
      <c r="I23" s="35"/>
      <c r="J23" s="30"/>
      <c r="K23" s="14"/>
      <c r="L23" s="14"/>
      <c r="M23" s="31"/>
      <c r="N23" s="24">
        <v>1293486</v>
      </c>
      <c r="O23" s="14">
        <v>1293486</v>
      </c>
      <c r="P23" s="13"/>
      <c r="Q23" s="31">
        <f t="shared" si="4"/>
        <v>1293486</v>
      </c>
      <c r="R23" s="41">
        <f t="shared" si="1"/>
        <v>1293486</v>
      </c>
      <c r="S23" s="5">
        <f t="shared" si="2"/>
        <v>1293486</v>
      </c>
      <c r="T23" s="20"/>
      <c r="U23" s="42">
        <f t="shared" si="0"/>
        <v>1293486</v>
      </c>
      <c r="V23" s="37">
        <f t="shared" si="3"/>
        <v>1293486</v>
      </c>
      <c r="W23" s="2"/>
      <c r="X23" s="7"/>
      <c r="Y23" s="63"/>
      <c r="Z23" s="7"/>
      <c r="AC23" s="2"/>
    </row>
    <row r="24" spans="1:29" ht="15">
      <c r="A24" s="69" t="s">
        <v>31</v>
      </c>
      <c r="B24" s="30"/>
      <c r="C24" s="14"/>
      <c r="D24" s="14"/>
      <c r="E24" s="31"/>
      <c r="F24" s="30"/>
      <c r="G24" s="14"/>
      <c r="H24" s="14"/>
      <c r="I24" s="35"/>
      <c r="J24" s="30"/>
      <c r="K24" s="14"/>
      <c r="L24" s="14"/>
      <c r="M24" s="31"/>
      <c r="N24" s="24">
        <v>155486</v>
      </c>
      <c r="O24" s="14">
        <v>155486</v>
      </c>
      <c r="P24" s="13"/>
      <c r="Q24" s="31">
        <f t="shared" si="4"/>
        <v>155486</v>
      </c>
      <c r="R24" s="41">
        <f t="shared" si="1"/>
        <v>155486</v>
      </c>
      <c r="S24" s="5">
        <f t="shared" si="2"/>
        <v>155486</v>
      </c>
      <c r="T24" s="20"/>
      <c r="U24" s="42">
        <f t="shared" si="0"/>
        <v>155486</v>
      </c>
      <c r="V24" s="37">
        <f t="shared" si="3"/>
        <v>155486</v>
      </c>
      <c r="W24" s="2"/>
      <c r="X24" s="7"/>
      <c r="Y24" s="63"/>
      <c r="Z24" s="7"/>
      <c r="AC24" s="2"/>
    </row>
    <row r="25" spans="1:29" ht="15">
      <c r="A25" s="69" t="s">
        <v>37</v>
      </c>
      <c r="B25" s="30"/>
      <c r="C25" s="14"/>
      <c r="D25" s="14"/>
      <c r="E25" s="31"/>
      <c r="F25" s="30"/>
      <c r="G25" s="14"/>
      <c r="H25" s="14"/>
      <c r="I25" s="35"/>
      <c r="J25" s="30"/>
      <c r="K25" s="14"/>
      <c r="L25" s="14"/>
      <c r="M25" s="31"/>
      <c r="N25" s="26"/>
      <c r="O25" s="15">
        <v>240000</v>
      </c>
      <c r="P25" s="15"/>
      <c r="Q25" s="31">
        <f t="shared" si="4"/>
        <v>240000</v>
      </c>
      <c r="R25" s="43">
        <f t="shared" si="1"/>
        <v>0</v>
      </c>
      <c r="S25" s="5">
        <f>+C25+G25+K25+O25</f>
        <v>240000</v>
      </c>
      <c r="T25" s="20"/>
      <c r="U25" s="42">
        <f t="shared" si="0"/>
        <v>240000</v>
      </c>
      <c r="V25" s="37">
        <f t="shared" si="3"/>
        <v>240000</v>
      </c>
      <c r="W25" s="2"/>
      <c r="X25" s="7"/>
      <c r="Y25" s="63"/>
      <c r="Z25" s="7"/>
      <c r="AC25" s="2"/>
    </row>
    <row r="26" spans="1:29" ht="15">
      <c r="A26" s="69" t="s">
        <v>38</v>
      </c>
      <c r="B26" s="30"/>
      <c r="C26" s="14"/>
      <c r="D26" s="14"/>
      <c r="E26" s="31"/>
      <c r="F26" s="30"/>
      <c r="G26" s="14"/>
      <c r="H26" s="14"/>
      <c r="I26" s="35"/>
      <c r="J26" s="30"/>
      <c r="K26" s="14"/>
      <c r="L26" s="14"/>
      <c r="M26" s="31"/>
      <c r="N26" s="26"/>
      <c r="O26" s="15">
        <v>2400000</v>
      </c>
      <c r="P26" s="15"/>
      <c r="Q26" s="31">
        <f t="shared" si="4"/>
        <v>2400000</v>
      </c>
      <c r="R26" s="43">
        <f t="shared" si="1"/>
        <v>0</v>
      </c>
      <c r="S26" s="5">
        <f t="shared" si="2"/>
        <v>2400000</v>
      </c>
      <c r="T26" s="20"/>
      <c r="U26" s="42">
        <f t="shared" si="0"/>
        <v>2400000</v>
      </c>
      <c r="V26" s="37">
        <f t="shared" si="3"/>
        <v>2400000</v>
      </c>
      <c r="W26" s="2"/>
      <c r="X26" s="7"/>
      <c r="Y26" s="63"/>
      <c r="Z26" s="7"/>
      <c r="AC26" s="2"/>
    </row>
    <row r="27" spans="1:24" ht="15.75" thickBot="1">
      <c r="A27" s="45" t="s">
        <v>20</v>
      </c>
      <c r="B27" s="46">
        <v>9518344</v>
      </c>
      <c r="C27" s="47">
        <v>4675502</v>
      </c>
      <c r="D27" s="79">
        <v>0</v>
      </c>
      <c r="E27" s="48">
        <f>SUM(C27:D27)</f>
        <v>4675502</v>
      </c>
      <c r="F27" s="46"/>
      <c r="G27" s="47"/>
      <c r="H27" s="79">
        <v>0</v>
      </c>
      <c r="I27" s="49"/>
      <c r="J27" s="46"/>
      <c r="K27" s="47"/>
      <c r="L27" s="79">
        <v>0</v>
      </c>
      <c r="M27" s="48"/>
      <c r="N27" s="50"/>
      <c r="O27" s="47"/>
      <c r="P27" s="77"/>
      <c r="Q27" s="78"/>
      <c r="R27" s="51">
        <f t="shared" si="1"/>
        <v>9518344</v>
      </c>
      <c r="S27" s="52">
        <f t="shared" si="2"/>
        <v>4675502</v>
      </c>
      <c r="T27" s="81">
        <v>0</v>
      </c>
      <c r="U27" s="53">
        <f t="shared" si="0"/>
        <v>4675502</v>
      </c>
      <c r="V27" s="54">
        <f t="shared" si="3"/>
        <v>4675502</v>
      </c>
      <c r="W27" s="2"/>
      <c r="X27" s="1" t="s">
        <v>34</v>
      </c>
    </row>
    <row r="28" spans="1:23" ht="16.5" thickBot="1" thickTop="1">
      <c r="A28" s="23" t="s">
        <v>29</v>
      </c>
      <c r="B28" s="32">
        <f aca="true" t="shared" si="5" ref="B28:S28">+B27+B21+B13+B12+B10</f>
        <v>12264481</v>
      </c>
      <c r="C28" s="10">
        <v>7603300</v>
      </c>
      <c r="D28" s="18">
        <v>0</v>
      </c>
      <c r="E28" s="33">
        <f>SUM(C28:D28)</f>
        <v>7603300</v>
      </c>
      <c r="F28" s="32">
        <f t="shared" si="5"/>
        <v>18461264</v>
      </c>
      <c r="G28" s="10">
        <f t="shared" si="5"/>
        <v>20543206</v>
      </c>
      <c r="H28" s="18">
        <f t="shared" si="5"/>
        <v>0</v>
      </c>
      <c r="I28" s="33">
        <f t="shared" si="5"/>
        <v>20543206</v>
      </c>
      <c r="J28" s="27">
        <f t="shared" si="5"/>
        <v>56524000</v>
      </c>
      <c r="K28" s="10">
        <f t="shared" si="5"/>
        <v>60532000</v>
      </c>
      <c r="L28" s="18">
        <f t="shared" si="5"/>
        <v>0</v>
      </c>
      <c r="M28" s="33">
        <f t="shared" si="5"/>
        <v>60532000</v>
      </c>
      <c r="N28" s="10">
        <f t="shared" si="5"/>
        <v>7306892</v>
      </c>
      <c r="O28" s="10">
        <f t="shared" si="5"/>
        <v>9946892</v>
      </c>
      <c r="P28" s="18">
        <f t="shared" si="5"/>
        <v>0</v>
      </c>
      <c r="Q28" s="16">
        <f t="shared" si="5"/>
        <v>9946892</v>
      </c>
      <c r="R28" s="32">
        <f t="shared" si="5"/>
        <v>94556637</v>
      </c>
      <c r="S28" s="10">
        <f t="shared" si="5"/>
        <v>98625398</v>
      </c>
      <c r="T28" s="18">
        <v>0</v>
      </c>
      <c r="U28" s="33">
        <f>+U27+U21+U13+U12+U10</f>
        <v>98625398</v>
      </c>
      <c r="V28" s="38">
        <f>+U28</f>
        <v>98625398</v>
      </c>
      <c r="W28" s="64"/>
    </row>
    <row r="29" spans="2:25" s="7" customFormat="1" ht="16.5" thickBot="1" thickTop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"/>
      <c r="W29" s="65"/>
      <c r="Y29" s="63"/>
    </row>
    <row r="30" spans="1:22" ht="16.5" thickBot="1" thickTop="1">
      <c r="A30" s="4" t="s">
        <v>30</v>
      </c>
      <c r="B30" s="12">
        <v>0</v>
      </c>
      <c r="C30" s="12">
        <v>0</v>
      </c>
      <c r="D30" s="12">
        <v>0</v>
      </c>
      <c r="E30" s="12"/>
      <c r="F30" s="12">
        <v>0</v>
      </c>
      <c r="G30" s="12">
        <v>0</v>
      </c>
      <c r="H30" s="12">
        <v>0</v>
      </c>
      <c r="I30" s="12"/>
      <c r="J30" s="12">
        <v>0</v>
      </c>
      <c r="K30" s="12">
        <v>0</v>
      </c>
      <c r="L30" s="12">
        <v>0</v>
      </c>
      <c r="M30" s="12"/>
      <c r="N30" s="12">
        <v>0</v>
      </c>
      <c r="O30" s="12">
        <v>0</v>
      </c>
      <c r="P30" s="12">
        <v>0</v>
      </c>
      <c r="Q30" s="12"/>
      <c r="R30" s="12">
        <v>0</v>
      </c>
      <c r="S30" s="12">
        <v>0</v>
      </c>
      <c r="T30" s="12">
        <v>0</v>
      </c>
      <c r="U30" s="44"/>
      <c r="V30" s="9">
        <v>0</v>
      </c>
    </row>
    <row r="31" spans="2:21" ht="15.75" thickTop="1">
      <c r="B31" s="2"/>
      <c r="C31" s="2"/>
      <c r="D31" s="2"/>
      <c r="E31" s="2"/>
      <c r="G31" s="2"/>
      <c r="H31" s="2"/>
      <c r="I31" s="2"/>
      <c r="K31" s="2"/>
      <c r="L31" s="2"/>
      <c r="M31" s="2"/>
      <c r="O31" s="2"/>
      <c r="P31" s="2"/>
      <c r="Q31" s="2"/>
      <c r="R31" s="2"/>
      <c r="S31" s="2"/>
      <c r="T31" s="2"/>
      <c r="U31" s="2"/>
    </row>
    <row r="32" spans="18:21" ht="15">
      <c r="R32" s="2"/>
      <c r="S32" s="2"/>
      <c r="T32" s="2"/>
      <c r="U32" s="2"/>
    </row>
    <row r="33" spans="18:21" ht="15">
      <c r="R33" s="2"/>
      <c r="S33" s="2"/>
      <c r="T33" s="2"/>
      <c r="U33" s="2"/>
    </row>
  </sheetData>
  <sheetProtection/>
  <mergeCells count="13">
    <mergeCell ref="B7:E7"/>
    <mergeCell ref="B6:E6"/>
    <mergeCell ref="F6:I6"/>
    <mergeCell ref="F7:I7"/>
    <mergeCell ref="J6:M6"/>
    <mergeCell ref="J7:M7"/>
    <mergeCell ref="N6:Q6"/>
    <mergeCell ref="A3:V3"/>
    <mergeCell ref="A4:V4"/>
    <mergeCell ref="N7:Q7"/>
    <mergeCell ref="R6:U7"/>
    <mergeCell ref="A6:A8"/>
    <mergeCell ref="V6:V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Pallné Kovács Mária</dc:creator>
  <cp:keywords/>
  <dc:description/>
  <cp:lastModifiedBy>Pálinkás Krisztina</cp:lastModifiedBy>
  <cp:lastPrinted>2024-01-18T06:35:41Z</cp:lastPrinted>
  <dcterms:created xsi:type="dcterms:W3CDTF">2015-02-05T20:55:47Z</dcterms:created>
  <dcterms:modified xsi:type="dcterms:W3CDTF">2024-01-26T07:29:18Z</dcterms:modified>
  <cp:category/>
  <cp:version/>
  <cp:contentType/>
  <cp:contentStatus/>
</cp:coreProperties>
</file>